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0" yWindow="0" windowWidth="51200" windowHeight="27960" tabRatio="500"/>
  </bookViews>
  <sheets>
    <sheet name="Sheet1" sheetId="1" r:id="rId1"/>
  </sheets>
  <definedNames>
    <definedName name="_xlnm.Print_Area" localSheetId="0">Sheet1!$A$1:$B$21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  <c r="C17" i="1"/>
  <c r="B15" i="1"/>
  <c r="C15" i="1"/>
  <c r="B16" i="1"/>
  <c r="C16" i="1"/>
  <c r="B14" i="1"/>
  <c r="C14" i="1"/>
  <c r="C13" i="1"/>
  <c r="B12" i="1"/>
  <c r="C12" i="1"/>
  <c r="B11" i="1"/>
  <c r="C11" i="1"/>
  <c r="B10" i="1"/>
  <c r="C10" i="1"/>
  <c r="B9" i="1"/>
  <c r="C9" i="1"/>
  <c r="B8" i="1"/>
  <c r="C8" i="1"/>
  <c r="B7" i="1"/>
  <c r="C7" i="1"/>
  <c r="B13" i="1"/>
  <c r="B6" i="1"/>
  <c r="C6" i="1"/>
  <c r="C5" i="1"/>
</calcChain>
</file>

<file path=xl/sharedStrings.xml><?xml version="1.0" encoding="utf-8"?>
<sst xmlns="http://schemas.openxmlformats.org/spreadsheetml/2006/main" count="19" uniqueCount="19">
  <si>
    <t>Quantity</t>
  </si>
  <si>
    <t>Area Mt2</t>
  </si>
  <si>
    <t>Proportion</t>
  </si>
  <si>
    <t>Number of Staff</t>
  </si>
  <si>
    <t>Quiet work areas</t>
  </si>
  <si>
    <t xml:space="preserve">Meeting Rooms </t>
  </si>
  <si>
    <t>Large Meeting / Board Room</t>
  </si>
  <si>
    <t>Break out areas</t>
  </si>
  <si>
    <t>Facilities / Storage</t>
  </si>
  <si>
    <t>Reception / Lobby</t>
  </si>
  <si>
    <t>Kitchen</t>
  </si>
  <si>
    <t>Lunch Room</t>
  </si>
  <si>
    <t>*W/C Urinal (male)</t>
  </si>
  <si>
    <t>*W/C Pans (male)</t>
  </si>
  <si>
    <t>*Toilets (female)</t>
  </si>
  <si>
    <t>*Shower</t>
  </si>
  <si>
    <t>* W/c Facilities are usually provided as part of Base Building</t>
  </si>
  <si>
    <t>Staff Amenity Calculator</t>
  </si>
  <si>
    <t>Please enter the number of staff in RED square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</si>
</sst>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Avenir Book"/>
    </font>
    <font>
      <sz val="8"/>
      <name val="Calibri"/>
      <family val="2"/>
      <scheme val="minor"/>
    </font>
    <font>
      <sz val="14"/>
      <color theme="1" tint="0.34998626667073579"/>
      <name val="Avenir Book"/>
    </font>
    <font>
      <b/>
      <sz val="14"/>
      <color theme="1" tint="0.34998626667073579"/>
      <name val="Avenir Book"/>
    </font>
    <font>
      <i/>
      <sz val="14"/>
      <color theme="1" tint="0.34998626667073579"/>
      <name val="Avenir Book"/>
    </font>
    <font>
      <sz val="14"/>
      <color theme="0" tint="-0.249977111117893"/>
      <name val="Avenir Book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800000"/>
        <bgColor rgb="FF000000"/>
      </patternFill>
    </fill>
    <fill>
      <patternFill patternType="solid">
        <fgColor theme="1" tint="4.9989318521683403E-2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17">
    <xf numFmtId="0" fontId="0" fillId="0" borderId="1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1" xfId="0"/>
    <xf numFmtId="1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Protection="1"/>
    <xf numFmtId="0" fontId="3" fillId="2" borderId="0" xfId="0" applyFont="1" applyFill="1" applyBorder="1" applyProtection="1">
      <protection locked="0"/>
    </xf>
    <xf numFmtId="0" fontId="3" fillId="2" borderId="0" xfId="0" applyFont="1" applyFill="1" applyBorder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8" fillId="4" borderId="2" xfId="0" applyFont="1" applyFill="1" applyBorder="1" applyProtection="1"/>
    <xf numFmtId="0" fontId="5" fillId="4" borderId="0" xfId="0" applyFont="1" applyFill="1" applyBorder="1" applyAlignment="1" applyProtection="1">
      <alignment horizontal="center" vertical="center"/>
    </xf>
    <xf numFmtId="165" fontId="5" fillId="4" borderId="0" xfId="0" applyNumberFormat="1" applyFont="1" applyFill="1" applyBorder="1" applyAlignment="1" applyProtection="1">
      <alignment horizontal="center" vertical="center"/>
    </xf>
    <xf numFmtId="0" fontId="5" fillId="4" borderId="0" xfId="0" applyFont="1" applyFill="1" applyBorder="1" applyProtection="1"/>
    <xf numFmtId="0" fontId="7" fillId="4" borderId="0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vertical="center"/>
    </xf>
    <xf numFmtId="9" fontId="5" fillId="4" borderId="0" xfId="0" applyNumberFormat="1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right"/>
    </xf>
    <xf numFmtId="0" fontId="7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 customBuilti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ga.net.au" TargetMode="External"/><Relationship Id="rId2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261620</xdr:colOff>
      <xdr:row>0</xdr:row>
      <xdr:rowOff>594936</xdr:rowOff>
    </xdr:to>
    <xdr:pic>
      <xdr:nvPicPr>
        <xdr:cNvPr id="2" name="Picture 1" descr="mga-flag-banner.pdf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10300" cy="594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topLeftCell="A23" zoomScale="125" zoomScaleNormal="125" zoomScalePageLayoutView="125" workbookViewId="0">
      <selection activeCell="B67" sqref="B67"/>
    </sheetView>
  </sheetViews>
  <sheetFormatPr baseColWidth="10" defaultRowHeight="20" x14ac:dyDescent="0"/>
  <cols>
    <col min="1" max="1" width="52.5" style="10" customWidth="1"/>
    <col min="2" max="2" width="12.33203125" style="11" customWidth="1"/>
    <col min="3" max="3" width="13.1640625" style="4" customWidth="1"/>
    <col min="4" max="4" width="10.83203125" style="4"/>
    <col min="5" max="5" width="32.5" style="4" customWidth="1"/>
    <col min="6" max="16384" width="10.83203125" style="4"/>
  </cols>
  <sheetData>
    <row r="1" spans="1:24" s="5" customFormat="1" ht="56" customHeight="1">
      <c r="A1" s="2"/>
      <c r="B1" s="2"/>
      <c r="C1" s="3"/>
      <c r="D1" s="3"/>
    </row>
    <row r="2" spans="1:24" s="5" customFormat="1" ht="42" customHeight="1" thickBot="1">
      <c r="A2" s="6" t="s">
        <v>17</v>
      </c>
      <c r="B2" s="6"/>
      <c r="C2" s="3"/>
      <c r="D2" s="7"/>
    </row>
    <row r="3" spans="1:24" s="5" customFormat="1" ht="21" thickBot="1">
      <c r="A3" s="12" t="s">
        <v>18</v>
      </c>
      <c r="B3" s="13" t="s">
        <v>0</v>
      </c>
      <c r="C3" s="13" t="s">
        <v>1</v>
      </c>
      <c r="D3" s="14" t="s">
        <v>2</v>
      </c>
    </row>
    <row r="4" spans="1:24" s="5" customFormat="1" ht="21" customHeight="1">
      <c r="A4" s="15"/>
      <c r="B4" s="16"/>
      <c r="C4" s="17"/>
      <c r="D4" s="18"/>
    </row>
    <row r="5" spans="1:24">
      <c r="A5" s="15" t="s">
        <v>3</v>
      </c>
      <c r="B5" s="1">
        <v>200</v>
      </c>
      <c r="C5" s="13">
        <f>B5*10</f>
        <v>2000</v>
      </c>
      <c r="D5" s="19">
        <v>0.74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s="5" customFormat="1">
      <c r="A6" s="15" t="s">
        <v>4</v>
      </c>
      <c r="B6" s="13">
        <f>ROUNDUP(B5/20,0)</f>
        <v>10</v>
      </c>
      <c r="C6" s="13">
        <f>B6*8</f>
        <v>80</v>
      </c>
      <c r="D6" s="19">
        <v>0.04</v>
      </c>
    </row>
    <row r="7" spans="1:24" s="5" customFormat="1">
      <c r="A7" s="15" t="s">
        <v>5</v>
      </c>
      <c r="B7" s="13">
        <f>ROUNDUP(B5/30,0)</f>
        <v>7</v>
      </c>
      <c r="C7" s="13">
        <f>B7*10</f>
        <v>70</v>
      </c>
      <c r="D7" s="19">
        <v>0.04</v>
      </c>
    </row>
    <row r="8" spans="1:24" s="5" customFormat="1">
      <c r="A8" s="15" t="s">
        <v>6</v>
      </c>
      <c r="B8" s="13">
        <f>ROUNDUP(B5/100,0)</f>
        <v>2</v>
      </c>
      <c r="C8" s="13">
        <f>B8*34</f>
        <v>68</v>
      </c>
      <c r="D8" s="19">
        <v>0.03</v>
      </c>
    </row>
    <row r="9" spans="1:24" s="5" customFormat="1">
      <c r="A9" s="15" t="s">
        <v>7</v>
      </c>
      <c r="B9" s="13">
        <f>ROUNDUP(B5/40,0)</f>
        <v>5</v>
      </c>
      <c r="C9" s="13">
        <f t="shared" ref="C9" si="0">B9*10</f>
        <v>50</v>
      </c>
      <c r="D9" s="19">
        <v>0.03</v>
      </c>
      <c r="E9" s="3"/>
    </row>
    <row r="10" spans="1:24" s="5" customFormat="1">
      <c r="A10" s="15" t="s">
        <v>8</v>
      </c>
      <c r="B10" s="13">
        <f>ROUNDUP(B5/50,0)</f>
        <v>4</v>
      </c>
      <c r="C10" s="13">
        <f>B10*8</f>
        <v>32</v>
      </c>
      <c r="D10" s="19">
        <v>0.02</v>
      </c>
    </row>
    <row r="11" spans="1:24" s="5" customFormat="1">
      <c r="A11" s="15" t="s">
        <v>9</v>
      </c>
      <c r="B11" s="13">
        <f>ROUNDUP(B5/100,0)</f>
        <v>2</v>
      </c>
      <c r="C11" s="13">
        <f>B11*35</f>
        <v>70</v>
      </c>
      <c r="D11" s="19">
        <v>0.04</v>
      </c>
    </row>
    <row r="12" spans="1:24" s="5" customFormat="1">
      <c r="A12" s="15" t="s">
        <v>10</v>
      </c>
      <c r="B12" s="13">
        <f>ROUNDUP(B5/100,0)</f>
        <v>2</v>
      </c>
      <c r="C12" s="13">
        <f>B12*18</f>
        <v>36</v>
      </c>
      <c r="D12" s="19">
        <v>0.02</v>
      </c>
    </row>
    <row r="13" spans="1:24" s="5" customFormat="1">
      <c r="A13" s="15" t="s">
        <v>11</v>
      </c>
      <c r="B13" s="13">
        <f>ROUNDUP(B5/100,0)</f>
        <v>2</v>
      </c>
      <c r="C13" s="13">
        <f>ROUNDUP((B5/3),0)</f>
        <v>67</v>
      </c>
      <c r="D13" s="19">
        <v>0.03</v>
      </c>
    </row>
    <row r="14" spans="1:24" s="5" customFormat="1">
      <c r="A14" s="15" t="s">
        <v>12</v>
      </c>
      <c r="B14" s="13">
        <f>ROUNDUP(((B5/2)/25),0)</f>
        <v>4</v>
      </c>
      <c r="C14" s="13">
        <f>IF(B14&lt;2,2,B14)</f>
        <v>4</v>
      </c>
      <c r="D14" s="14">
        <v>2E-3</v>
      </c>
    </row>
    <row r="15" spans="1:24" s="5" customFormat="1">
      <c r="A15" s="15" t="s">
        <v>13</v>
      </c>
      <c r="B15" s="13">
        <f>ROUNDUP(((B5/2)/20),0)</f>
        <v>5</v>
      </c>
      <c r="C15" s="13">
        <f t="shared" ref="C15:C16" si="1">IF(B15&lt;2,2,B15)</f>
        <v>5</v>
      </c>
      <c r="D15" s="14">
        <v>3.0000000000000001E-3</v>
      </c>
    </row>
    <row r="16" spans="1:24" s="5" customFormat="1">
      <c r="A16" s="15" t="s">
        <v>14</v>
      </c>
      <c r="B16" s="13">
        <f>ROUNDUP(((B5/2)/15),0)</f>
        <v>7</v>
      </c>
      <c r="C16" s="13">
        <f t="shared" si="1"/>
        <v>7</v>
      </c>
      <c r="D16" s="14">
        <v>4.0000000000000001E-3</v>
      </c>
    </row>
    <row r="17" spans="1:4" s="5" customFormat="1">
      <c r="A17" s="15" t="s">
        <v>15</v>
      </c>
      <c r="B17" s="13">
        <f>ROUNDUP((B5/100),0)</f>
        <v>2</v>
      </c>
      <c r="C17" s="13">
        <f>B17*2</f>
        <v>4</v>
      </c>
      <c r="D17" s="14">
        <v>2E-3</v>
      </c>
    </row>
    <row r="18" spans="1:4" s="5" customFormat="1">
      <c r="A18" s="15"/>
      <c r="B18" s="15"/>
      <c r="C18" s="15"/>
      <c r="D18" s="15"/>
    </row>
    <row r="19" spans="1:4" s="5" customFormat="1">
      <c r="A19" s="15"/>
      <c r="B19" s="20"/>
      <c r="C19" s="15"/>
      <c r="D19" s="15"/>
    </row>
    <row r="20" spans="1:4" s="5" customFormat="1">
      <c r="A20" s="15" t="s">
        <v>16</v>
      </c>
      <c r="B20" s="15"/>
      <c r="C20" s="15"/>
      <c r="D20" s="21"/>
    </row>
    <row r="21" spans="1:4" s="5" customFormat="1">
      <c r="A21" s="21"/>
      <c r="B21" s="22"/>
      <c r="C21" s="21"/>
      <c r="D21" s="21"/>
    </row>
    <row r="22" spans="1:4" s="5" customFormat="1">
      <c r="A22" s="8"/>
      <c r="B22" s="9"/>
    </row>
    <row r="23" spans="1:4" s="5" customFormat="1">
      <c r="A23" s="8"/>
      <c r="B23" s="9"/>
    </row>
    <row r="24" spans="1:4" s="5" customFormat="1">
      <c r="A24" s="8"/>
      <c r="B24" s="9"/>
    </row>
    <row r="25" spans="1:4" s="5" customFormat="1">
      <c r="A25" s="8"/>
      <c r="B25" s="9"/>
    </row>
    <row r="26" spans="1:4" s="5" customFormat="1">
      <c r="A26" s="8"/>
      <c r="B26" s="9"/>
    </row>
    <row r="27" spans="1:4" s="5" customFormat="1">
      <c r="A27" s="8"/>
      <c r="B27" s="9"/>
    </row>
    <row r="28" spans="1:4" s="5" customFormat="1">
      <c r="A28" s="8"/>
      <c r="B28" s="9"/>
    </row>
    <row r="29" spans="1:4" s="5" customFormat="1">
      <c r="A29" s="8"/>
      <c r="B29" s="9"/>
    </row>
    <row r="30" spans="1:4" s="5" customFormat="1">
      <c r="A30" s="8"/>
      <c r="B30" s="9"/>
    </row>
    <row r="31" spans="1:4" s="5" customFormat="1">
      <c r="A31" s="8"/>
      <c r="B31" s="9"/>
    </row>
    <row r="32" spans="1:4" s="5" customFormat="1">
      <c r="A32" s="8"/>
      <c r="B32" s="9"/>
    </row>
    <row r="33" spans="1:2" s="5" customFormat="1">
      <c r="A33" s="8"/>
      <c r="B33" s="9"/>
    </row>
    <row r="34" spans="1:2" s="5" customFormat="1">
      <c r="A34" s="8"/>
      <c r="B34" s="9"/>
    </row>
    <row r="35" spans="1:2" s="5" customFormat="1">
      <c r="A35" s="8"/>
      <c r="B35" s="9"/>
    </row>
    <row r="36" spans="1:2" s="5" customFormat="1">
      <c r="A36" s="8"/>
      <c r="B36" s="9"/>
    </row>
    <row r="37" spans="1:2" s="5" customFormat="1">
      <c r="A37" s="8"/>
      <c r="B37" s="9"/>
    </row>
    <row r="38" spans="1:2" s="5" customFormat="1">
      <c r="A38" s="8"/>
      <c r="B38" s="9"/>
    </row>
    <row r="39" spans="1:2" s="5" customFormat="1">
      <c r="A39" s="8"/>
      <c r="B39" s="9"/>
    </row>
    <row r="40" spans="1:2" s="5" customFormat="1">
      <c r="A40" s="8"/>
      <c r="B40" s="9"/>
    </row>
    <row r="41" spans="1:2" s="5" customFormat="1">
      <c r="A41" s="8"/>
      <c r="B41" s="9"/>
    </row>
    <row r="42" spans="1:2" s="5" customFormat="1">
      <c r="A42" s="8"/>
      <c r="B42" s="9"/>
    </row>
    <row r="43" spans="1:2" s="5" customFormat="1">
      <c r="A43" s="8"/>
      <c r="B43" s="9"/>
    </row>
    <row r="44" spans="1:2" s="5" customFormat="1">
      <c r="A44" s="8"/>
      <c r="B44" s="9"/>
    </row>
    <row r="45" spans="1:2" s="5" customFormat="1">
      <c r="A45" s="8"/>
      <c r="B45" s="9"/>
    </row>
    <row r="46" spans="1:2" s="5" customFormat="1">
      <c r="A46" s="8"/>
      <c r="B46" s="9"/>
    </row>
    <row r="47" spans="1:2" s="5" customFormat="1">
      <c r="A47" s="8"/>
      <c r="B47" s="9"/>
    </row>
    <row r="48" spans="1:2" s="5" customFormat="1">
      <c r="A48" s="8"/>
      <c r="B48" s="9"/>
    </row>
    <row r="49" spans="1:2" s="5" customFormat="1">
      <c r="A49" s="8"/>
      <c r="B49" s="9"/>
    </row>
    <row r="50" spans="1:2" s="5" customFormat="1">
      <c r="A50" s="8"/>
      <c r="B50" s="9"/>
    </row>
    <row r="51" spans="1:2" s="5" customFormat="1">
      <c r="A51" s="8"/>
      <c r="B51" s="9"/>
    </row>
    <row r="52" spans="1:2" s="5" customFormat="1">
      <c r="A52" s="8"/>
      <c r="B52" s="9"/>
    </row>
    <row r="53" spans="1:2" s="5" customFormat="1">
      <c r="A53" s="8"/>
      <c r="B53" s="9"/>
    </row>
    <row r="54" spans="1:2" s="5" customFormat="1">
      <c r="A54" s="8"/>
      <c r="B54" s="9"/>
    </row>
    <row r="55" spans="1:2" s="5" customFormat="1">
      <c r="A55" s="8"/>
      <c r="B55" s="9"/>
    </row>
    <row r="56" spans="1:2" s="5" customFormat="1">
      <c r="A56" s="8"/>
      <c r="B56" s="9"/>
    </row>
    <row r="57" spans="1:2" s="5" customFormat="1">
      <c r="A57" s="8"/>
      <c r="B57" s="9"/>
    </row>
    <row r="58" spans="1:2" s="5" customFormat="1">
      <c r="A58" s="8"/>
      <c r="B58" s="9"/>
    </row>
    <row r="59" spans="1:2" s="5" customFormat="1">
      <c r="A59" s="8"/>
      <c r="B59" s="9"/>
    </row>
    <row r="60" spans="1:2" s="5" customFormat="1">
      <c r="A60" s="8"/>
      <c r="B60" s="9"/>
    </row>
    <row r="61" spans="1:2" s="5" customFormat="1">
      <c r="A61" s="8"/>
      <c r="B61" s="9"/>
    </row>
    <row r="62" spans="1:2" s="5" customFormat="1">
      <c r="A62" s="8"/>
      <c r="B62" s="9"/>
    </row>
    <row r="63" spans="1:2" s="5" customFormat="1">
      <c r="A63" s="8"/>
      <c r="B63" s="9"/>
    </row>
    <row r="64" spans="1:2" s="5" customFormat="1">
      <c r="A64" s="8"/>
      <c r="B64" s="9"/>
    </row>
    <row r="65" spans="1:2" s="5" customFormat="1">
      <c r="A65" s="8"/>
      <c r="B65" s="9"/>
    </row>
    <row r="66" spans="1:2" s="5" customFormat="1">
      <c r="A66" s="8"/>
      <c r="B66" s="9"/>
    </row>
  </sheetData>
  <sheetProtection sheet="1" objects="1" scenarios="1" selectLockedCells="1"/>
  <mergeCells count="2">
    <mergeCell ref="A1:B1"/>
    <mergeCell ref="A2:B2"/>
  </mergeCells>
  <phoneticPr fontId="4" type="noConversion"/>
  <pageMargins left="0.75000000000000011" right="0.75000000000000011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Michael Greaves &amp; Assoc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Greaves</dc:creator>
  <cp:lastModifiedBy>Michael Greaves</cp:lastModifiedBy>
  <dcterms:created xsi:type="dcterms:W3CDTF">2018-11-23T02:37:54Z</dcterms:created>
  <dcterms:modified xsi:type="dcterms:W3CDTF">2018-11-25T00:05:15Z</dcterms:modified>
</cp:coreProperties>
</file>