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showInkAnnotation="0" autoCompressPictures="0"/>
  <bookViews>
    <workbookView xWindow="0" yWindow="0" windowWidth="51100" windowHeight="28340" tabRatio="500"/>
  </bookViews>
  <sheets>
    <sheet name="Sheet1" sheetId="1" r:id="rId1"/>
    <sheet name="Sheet2" sheetId="2" state="hidden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" l="1"/>
  <c r="C7" i="2"/>
  <c r="C4" i="2"/>
  <c r="D4" i="2"/>
  <c r="C15" i="2"/>
  <c r="B7" i="2"/>
  <c r="B15" i="2"/>
  <c r="B17" i="2"/>
  <c r="B20" i="2"/>
  <c r="B21" i="2"/>
  <c r="B22" i="2"/>
  <c r="A31" i="1"/>
  <c r="B23" i="2"/>
  <c r="A32" i="1"/>
  <c r="A30" i="1"/>
  <c r="C5" i="2"/>
  <c r="B26" i="2"/>
  <c r="C17" i="2"/>
  <c r="C19" i="2"/>
  <c r="C20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91" i="2"/>
  <c r="B60" i="2"/>
  <c r="B92" i="2"/>
  <c r="B61" i="2"/>
  <c r="B93" i="2"/>
  <c r="B62" i="2"/>
  <c r="B94" i="2"/>
  <c r="B63" i="2"/>
  <c r="B95" i="2"/>
  <c r="B64" i="2"/>
  <c r="B96" i="2"/>
  <c r="B65" i="2"/>
  <c r="B97" i="2"/>
  <c r="B66" i="2"/>
  <c r="B98" i="2"/>
  <c r="B67" i="2"/>
  <c r="B99" i="2"/>
  <c r="B32" i="2"/>
  <c r="B33" i="2"/>
  <c r="B34" i="2"/>
  <c r="B35" i="2"/>
  <c r="B36" i="2"/>
  <c r="B68" i="2"/>
  <c r="B100" i="2"/>
  <c r="B37" i="2"/>
  <c r="B69" i="2"/>
  <c r="B101" i="2"/>
  <c r="B38" i="2"/>
  <c r="B70" i="2"/>
  <c r="B102" i="2"/>
  <c r="B39" i="2"/>
  <c r="B71" i="2"/>
  <c r="B103" i="2"/>
  <c r="B40" i="2"/>
  <c r="B72" i="2"/>
  <c r="B104" i="2"/>
  <c r="B41" i="2"/>
  <c r="B73" i="2"/>
  <c r="B105" i="2"/>
  <c r="B42" i="2"/>
  <c r="B74" i="2"/>
  <c r="B106" i="2"/>
  <c r="B43" i="2"/>
  <c r="B75" i="2"/>
  <c r="B107" i="2"/>
  <c r="B44" i="2"/>
  <c r="B76" i="2"/>
  <c r="B108" i="2"/>
  <c r="B45" i="2"/>
  <c r="B77" i="2"/>
  <c r="B109" i="2"/>
  <c r="B78" i="2"/>
  <c r="B110" i="2"/>
  <c r="B79" i="2"/>
  <c r="B111" i="2"/>
  <c r="B80" i="2"/>
  <c r="B112" i="2"/>
  <c r="B81" i="2"/>
  <c r="B113" i="2"/>
  <c r="B82" i="2"/>
  <c r="B114" i="2"/>
  <c r="B83" i="2"/>
  <c r="B115" i="2"/>
  <c r="B84" i="2"/>
  <c r="B116" i="2"/>
  <c r="B85" i="2"/>
  <c r="B117" i="2"/>
  <c r="B86" i="2"/>
  <c r="B118" i="2"/>
  <c r="B87" i="2"/>
  <c r="B119" i="2"/>
  <c r="B88" i="2"/>
  <c r="B120" i="2"/>
  <c r="B89" i="2"/>
  <c r="B121" i="2"/>
  <c r="B90" i="2"/>
  <c r="B122" i="2"/>
  <c r="B123" i="2"/>
  <c r="B124" i="2"/>
  <c r="B125" i="2"/>
  <c r="B126" i="2"/>
  <c r="B127" i="2"/>
  <c r="B128" i="2"/>
  <c r="B129" i="2"/>
  <c r="B130" i="2"/>
  <c r="B131" i="2"/>
  <c r="B31" i="2"/>
  <c r="B30" i="2"/>
  <c r="B29" i="2"/>
  <c r="B28" i="2"/>
  <c r="B27" i="2"/>
  <c r="A8" i="1"/>
  <c r="A17" i="1"/>
  <c r="A21" i="1"/>
  <c r="A27" i="1"/>
</calcChain>
</file>

<file path=xl/sharedStrings.xml><?xml version="1.0" encoding="utf-8"?>
<sst xmlns="http://schemas.openxmlformats.org/spreadsheetml/2006/main" count="45" uniqueCount="31">
  <si>
    <t>Start date</t>
  </si>
  <si>
    <t>Analysis of existing office environments. </t>
  </si>
  <si>
    <t>Carry out a survey of existing office space.</t>
  </si>
  <si>
    <t>Carry out a survey of usage of office space.</t>
  </si>
  <si>
    <t>Analysis of Who What and Why &amp; Where</t>
  </si>
  <si>
    <t>Determine problems &amp; excellence.</t>
  </si>
  <si>
    <t>Locate common fixed assets.</t>
  </si>
  <si>
    <t>Generate diagram of existing usage.</t>
  </si>
  <si>
    <t xml:space="preserve"> Analysis of proposed office space.</t>
  </si>
  <si>
    <t>Site Survey • Identify Individual specific needs of staff &amp; identify unique working styles</t>
  </si>
  <si>
    <t>Propose style of working.     </t>
  </si>
  <si>
    <t>Provision of schematic drawings</t>
  </si>
  <si>
    <t>Proposition of strategy for change.</t>
  </si>
  <si>
    <t>Provision of budgets and scope of works</t>
  </si>
  <si>
    <t>Start Date</t>
  </si>
  <si>
    <t>Number of staff</t>
  </si>
  <si>
    <t>1st Meeting with Team (people, Space &amp; Technology) determine business objectives.</t>
  </si>
  <si>
    <t>Staff Number</t>
  </si>
  <si>
    <t>Holidays</t>
  </si>
  <si>
    <t>2nd Meeting with Team.</t>
  </si>
  <si>
    <t> 3rd Meeting with Team.</t>
  </si>
  <si>
    <t> 4th Meeting With Team.</t>
  </si>
  <si>
    <t>Planning Schedule</t>
  </si>
  <si>
    <t>© MICHAEL GREAVES &amp; ASSOCIATES 2017</t>
  </si>
  <si>
    <t>FORMAL ACCEPTANCE OF QUOTATION</t>
  </si>
  <si>
    <t>POSESSION OF SITE FOR WORKS</t>
  </si>
  <si>
    <t>HAND OVER OF FINISHED PROJECT</t>
  </si>
  <si>
    <t>Commencement of build works</t>
  </si>
  <si>
    <t>Relocation to new office space</t>
  </si>
  <si>
    <t>Approvals and works</t>
  </si>
  <si>
    <t>Formal approval  of costs &amp; proposed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</si>
</sst>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Avenir Book"/>
    </font>
    <font>
      <sz val="12"/>
      <color theme="0"/>
      <name val="Avenir Book"/>
    </font>
    <font>
      <sz val="14"/>
      <color theme="0"/>
      <name val="Avenir Book"/>
    </font>
    <font>
      <b/>
      <sz val="14"/>
      <color rgb="FF232323"/>
      <name val="Avenir Book"/>
    </font>
    <font>
      <b/>
      <sz val="14"/>
      <color theme="0"/>
      <name val="Avenir Book"/>
    </font>
    <font>
      <sz val="8"/>
      <name val="Calibri"/>
      <family val="2"/>
      <scheme val="minor"/>
    </font>
    <font>
      <sz val="6"/>
      <color theme="0"/>
      <name val="Avenir Book"/>
    </font>
    <font>
      <sz val="16"/>
      <color theme="0"/>
      <name val="Arial"/>
      <family val="2"/>
    </font>
    <font>
      <sz val="14"/>
      <color theme="0" tint="-0.34998626667073579"/>
      <name val="Avenir Book"/>
    </font>
    <font>
      <b/>
      <sz val="14"/>
      <color rgb="FFFF0000"/>
      <name val="Avenir Book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840002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5" fillId="3" borderId="0" xfId="0" applyFont="1" applyFill="1" applyAlignment="1" applyProtection="1">
      <alignment horizontal="left" vertical="top"/>
    </xf>
    <xf numFmtId="0" fontId="5" fillId="3" borderId="0" xfId="0" applyFont="1" applyFill="1" applyProtection="1"/>
    <xf numFmtId="14" fontId="7" fillId="3" borderId="0" xfId="0" applyNumberFormat="1" applyFont="1" applyFill="1" applyAlignment="1" applyProtection="1">
      <alignment horizontal="left"/>
    </xf>
    <xf numFmtId="0" fontId="5" fillId="3" borderId="0" xfId="0" applyFont="1" applyFill="1" applyAlignment="1" applyProtection="1">
      <alignment horizontal="left" vertical="top" wrapText="1"/>
    </xf>
    <xf numFmtId="0" fontId="4" fillId="3" borderId="0" xfId="0" applyFont="1" applyFill="1" applyAlignment="1" applyProtection="1">
      <alignment horizontal="left" vertical="top" wrapText="1"/>
    </xf>
    <xf numFmtId="15" fontId="7" fillId="3" borderId="0" xfId="0" applyNumberFormat="1" applyFont="1" applyFill="1" applyAlignment="1" applyProtection="1">
      <alignment horizontal="left" vertical="top"/>
    </xf>
    <xf numFmtId="0" fontId="7" fillId="3" borderId="0" xfId="0" applyFont="1" applyFill="1" applyAlignment="1" applyProtection="1">
      <alignment horizontal="left" vertical="top" wrapText="1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3" borderId="0" xfId="0" applyFont="1" applyFill="1" applyProtection="1"/>
    <xf numFmtId="0" fontId="6" fillId="3" borderId="0" xfId="0" applyFont="1" applyFill="1" applyProtection="1"/>
    <xf numFmtId="0" fontId="3" fillId="3" borderId="0" xfId="0" applyFont="1" applyFill="1" applyAlignment="1" applyProtection="1">
      <alignment horizontal="left" vertical="top"/>
    </xf>
    <xf numFmtId="0" fontId="3" fillId="3" borderId="0" xfId="0" applyFont="1" applyFill="1" applyAlignment="1" applyProtection="1">
      <alignment horizontal="left" vertical="top" wrapText="1"/>
    </xf>
    <xf numFmtId="14" fontId="7" fillId="4" borderId="0" xfId="0" applyNumberFormat="1" applyFont="1" applyFill="1" applyAlignment="1" applyProtection="1">
      <alignment horizontal="left" vertical="top"/>
      <protection locked="0"/>
    </xf>
    <xf numFmtId="1" fontId="7" fillId="4" borderId="0" xfId="0" applyNumberFormat="1" applyFont="1" applyFill="1" applyAlignment="1" applyProtection="1">
      <alignment horizontal="left" vertical="top"/>
      <protection locked="0"/>
    </xf>
    <xf numFmtId="0" fontId="5" fillId="3" borderId="0" xfId="0" applyFont="1" applyFill="1" applyAlignment="1" applyProtection="1">
      <alignment horizontal="center" vertical="top"/>
    </xf>
    <xf numFmtId="0" fontId="7" fillId="3" borderId="0" xfId="0" applyFont="1" applyFill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1" fillId="3" borderId="0" xfId="0" applyFont="1" applyFill="1" applyAlignment="1" applyProtection="1">
      <alignment horizontal="left" vertical="top"/>
    </xf>
    <xf numFmtId="15" fontId="12" fillId="3" borderId="0" xfId="0" applyNumberFormat="1" applyFont="1" applyFill="1" applyAlignment="1" applyProtection="1">
      <alignment horizontal="left" vertical="top"/>
    </xf>
    <xf numFmtId="0" fontId="5" fillId="2" borderId="0" xfId="0" applyFont="1" applyFill="1" applyBorder="1" applyProtection="1"/>
    <xf numFmtId="14" fontId="5" fillId="2" borderId="0" xfId="0" applyNumberFormat="1" applyFont="1" applyFill="1" applyBorder="1" applyProtection="1"/>
    <xf numFmtId="0" fontId="10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left" vertical="top" wrapText="1"/>
    </xf>
    <xf numFmtId="14" fontId="5" fillId="2" borderId="0" xfId="0" applyNumberFormat="1" applyFont="1" applyFill="1" applyBorder="1" applyAlignment="1" applyProtection="1">
      <alignment vertical="top"/>
    </xf>
    <xf numFmtId="14" fontId="4" fillId="2" borderId="0" xfId="0" applyNumberFormat="1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 vertical="top" wrapText="1"/>
    </xf>
    <xf numFmtId="14" fontId="5" fillId="2" borderId="0" xfId="0" applyNumberFormat="1" applyFont="1" applyFill="1" applyBorder="1" applyAlignment="1" applyProtection="1">
      <alignment vertical="top" wrapText="1"/>
    </xf>
    <xf numFmtId="15" fontId="5" fillId="2" borderId="0" xfId="0" applyNumberFormat="1" applyFont="1" applyFill="1" applyBorder="1" applyAlignment="1" applyProtection="1">
      <alignment horizontal="left" vertical="top"/>
    </xf>
    <xf numFmtId="14" fontId="4" fillId="2" borderId="0" xfId="0" applyNumberFormat="1" applyFont="1" applyFill="1" applyBorder="1" applyProtection="1"/>
    <xf numFmtId="0" fontId="5" fillId="2" borderId="0" xfId="0" applyFont="1" applyFill="1" applyBorder="1" applyAlignment="1" applyProtection="1">
      <alignment wrapText="1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ga.net.au" TargetMode="External"/><Relationship Id="rId2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</xdr:colOff>
      <xdr:row>0</xdr:row>
      <xdr:rowOff>594936</xdr:rowOff>
    </xdr:to>
    <xdr:pic>
      <xdr:nvPicPr>
        <xdr:cNvPr id="2" name="Picture 1" descr="mga-flag-banner.pdf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10300" cy="594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59"/>
  <sheetViews>
    <sheetView tabSelected="1" zoomScale="125" zoomScaleNormal="125" zoomScalePageLayoutView="125" workbookViewId="0">
      <selection activeCell="B4" sqref="B4"/>
    </sheetView>
  </sheetViews>
  <sheetFormatPr baseColWidth="10" defaultRowHeight="20" x14ac:dyDescent="0"/>
  <cols>
    <col min="1" max="1" width="15.6640625" style="9" customWidth="1"/>
    <col min="2" max="2" width="65.33203125" style="10" customWidth="1"/>
    <col min="3" max="3" width="255.6640625" style="8" customWidth="1"/>
    <col min="4" max="16384" width="10.83203125" style="8"/>
  </cols>
  <sheetData>
    <row r="1" spans="1:4" s="11" customFormat="1" ht="56" customHeight="1">
      <c r="A1" s="17"/>
      <c r="B1" s="17"/>
    </row>
    <row r="2" spans="1:4" s="11" customFormat="1" ht="42" customHeight="1">
      <c r="A2" s="18" t="s">
        <v>22</v>
      </c>
      <c r="B2" s="18"/>
      <c r="D2" s="12"/>
    </row>
    <row r="3" spans="1:4" s="11" customFormat="1">
      <c r="A3" s="1"/>
      <c r="B3" s="7" t="s">
        <v>0</v>
      </c>
    </row>
    <row r="4" spans="1:4">
      <c r="A4" s="2"/>
      <c r="B4" s="15">
        <f ca="1">+TODAY()</f>
        <v>43429</v>
      </c>
      <c r="C4" s="11"/>
    </row>
    <row r="5" spans="1:4" s="11" customFormat="1" ht="25" customHeight="1">
      <c r="A5" s="2"/>
      <c r="B5" s="7" t="s">
        <v>15</v>
      </c>
    </row>
    <row r="6" spans="1:4">
      <c r="A6" s="2"/>
      <c r="B6" s="16">
        <v>100</v>
      </c>
      <c r="C6" s="11"/>
    </row>
    <row r="7" spans="1:4" s="11" customFormat="1">
      <c r="A7" s="1"/>
      <c r="B7" s="2"/>
    </row>
    <row r="8" spans="1:4" s="11" customFormat="1" ht="40">
      <c r="A8" s="3">
        <f ca="1">Sheet2!B7</f>
        <v>43437</v>
      </c>
      <c r="B8" s="4" t="s">
        <v>16</v>
      </c>
    </row>
    <row r="9" spans="1:4" s="11" customFormat="1">
      <c r="A9" s="1"/>
      <c r="B9" s="5" t="s">
        <v>1</v>
      </c>
    </row>
    <row r="10" spans="1:4" s="11" customFormat="1">
      <c r="A10" s="1"/>
      <c r="B10" s="5" t="s">
        <v>2</v>
      </c>
    </row>
    <row r="11" spans="1:4" s="11" customFormat="1">
      <c r="A11" s="1"/>
      <c r="B11" s="5" t="s">
        <v>3</v>
      </c>
    </row>
    <row r="12" spans="1:4" s="11" customFormat="1">
      <c r="A12" s="1"/>
      <c r="B12" s="5" t="s">
        <v>4</v>
      </c>
    </row>
    <row r="13" spans="1:4" s="11" customFormat="1">
      <c r="A13" s="1"/>
      <c r="B13" s="5" t="s">
        <v>5</v>
      </c>
    </row>
    <row r="14" spans="1:4" s="11" customFormat="1">
      <c r="A14" s="1"/>
      <c r="B14" s="5" t="s">
        <v>6</v>
      </c>
    </row>
    <row r="15" spans="1:4" s="11" customFormat="1">
      <c r="A15" s="1"/>
      <c r="B15" s="5" t="s">
        <v>7</v>
      </c>
    </row>
    <row r="16" spans="1:4" s="11" customFormat="1">
      <c r="A16" s="1"/>
      <c r="B16" s="4"/>
    </row>
    <row r="17" spans="1:2" s="11" customFormat="1">
      <c r="A17" s="6">
        <f ca="1">Sheet2!B15</f>
        <v>43445</v>
      </c>
      <c r="B17" s="2" t="s">
        <v>19</v>
      </c>
    </row>
    <row r="18" spans="1:2" s="11" customFormat="1">
      <c r="A18" s="1"/>
      <c r="B18" s="5" t="s">
        <v>8</v>
      </c>
    </row>
    <row r="19" spans="1:2" s="11" customFormat="1" ht="34">
      <c r="A19" s="1"/>
      <c r="B19" s="5" t="s">
        <v>9</v>
      </c>
    </row>
    <row r="20" spans="1:2" s="11" customFormat="1">
      <c r="A20" s="1"/>
      <c r="B20" s="4"/>
    </row>
    <row r="21" spans="1:2" s="11" customFormat="1">
      <c r="A21" s="6">
        <f ca="1">Sheet2!B17</f>
        <v>43453</v>
      </c>
      <c r="B21" s="2" t="s">
        <v>20</v>
      </c>
    </row>
    <row r="22" spans="1:2" s="11" customFormat="1">
      <c r="A22" s="1"/>
      <c r="B22" s="5" t="s">
        <v>10</v>
      </c>
    </row>
    <row r="23" spans="1:2" s="11" customFormat="1">
      <c r="A23" s="1"/>
      <c r="B23" s="5" t="s">
        <v>11</v>
      </c>
    </row>
    <row r="24" spans="1:2" s="11" customFormat="1">
      <c r="A24" s="1"/>
      <c r="B24" s="5" t="s">
        <v>12</v>
      </c>
    </row>
    <row r="25" spans="1:2" s="11" customFormat="1">
      <c r="A25" s="1"/>
      <c r="B25" s="4"/>
    </row>
    <row r="26" spans="1:2" s="11" customFormat="1">
      <c r="A26" s="1"/>
      <c r="B26" s="2" t="s">
        <v>21</v>
      </c>
    </row>
    <row r="27" spans="1:2" s="11" customFormat="1">
      <c r="A27" s="6">
        <f ca="1">Sheet2!B20</f>
        <v>43476</v>
      </c>
      <c r="B27" s="5" t="s">
        <v>13</v>
      </c>
    </row>
    <row r="28" spans="1:2" s="11" customFormat="1" ht="18" customHeight="1">
      <c r="A28" s="20"/>
    </row>
    <row r="29" spans="1:2" s="11" customFormat="1" ht="27" customHeight="1">
      <c r="A29" s="21"/>
      <c r="B29" s="2" t="s">
        <v>29</v>
      </c>
    </row>
    <row r="30" spans="1:2" s="11" customFormat="1" ht="24" customHeight="1">
      <c r="A30" s="6">
        <f ca="1">Sheet2!B21</f>
        <v>43486</v>
      </c>
      <c r="B30" s="5" t="s">
        <v>30</v>
      </c>
    </row>
    <row r="31" spans="1:2" s="11" customFormat="1">
      <c r="A31" s="6">
        <f ca="1">Sheet2!B22</f>
        <v>43494</v>
      </c>
      <c r="B31" s="5" t="s">
        <v>27</v>
      </c>
    </row>
    <row r="32" spans="1:2" s="11" customFormat="1">
      <c r="A32" s="22">
        <f ca="1">Sheet2!B23</f>
        <v>43528</v>
      </c>
      <c r="B32" s="5" t="s">
        <v>28</v>
      </c>
    </row>
    <row r="33" spans="1:2" s="11" customFormat="1">
      <c r="A33" s="19" t="s">
        <v>23</v>
      </c>
      <c r="B33" s="19"/>
    </row>
    <row r="34" spans="1:2" s="11" customFormat="1">
      <c r="A34" s="13"/>
      <c r="B34" s="14"/>
    </row>
    <row r="35" spans="1:2" s="11" customFormat="1">
      <c r="A35" s="13"/>
      <c r="B35" s="14"/>
    </row>
    <row r="36" spans="1:2" s="11" customFormat="1">
      <c r="A36" s="13"/>
      <c r="B36" s="14"/>
    </row>
    <row r="37" spans="1:2" s="11" customFormat="1">
      <c r="A37" s="13"/>
      <c r="B37" s="14"/>
    </row>
    <row r="38" spans="1:2" s="11" customFormat="1">
      <c r="A38" s="13"/>
      <c r="B38" s="14"/>
    </row>
    <row r="39" spans="1:2" s="11" customFormat="1">
      <c r="A39" s="13"/>
      <c r="B39" s="14"/>
    </row>
    <row r="40" spans="1:2" s="11" customFormat="1">
      <c r="A40" s="13"/>
      <c r="B40" s="14"/>
    </row>
    <row r="41" spans="1:2" s="11" customFormat="1">
      <c r="A41" s="13"/>
      <c r="B41" s="14"/>
    </row>
    <row r="42" spans="1:2" s="11" customFormat="1">
      <c r="A42" s="13"/>
      <c r="B42" s="14"/>
    </row>
    <row r="43" spans="1:2" s="11" customFormat="1">
      <c r="A43" s="13"/>
      <c r="B43" s="14"/>
    </row>
    <row r="44" spans="1:2" s="11" customFormat="1">
      <c r="A44" s="13"/>
      <c r="B44" s="14"/>
    </row>
    <row r="45" spans="1:2" s="11" customFormat="1">
      <c r="A45" s="13"/>
      <c r="B45" s="14"/>
    </row>
    <row r="46" spans="1:2" s="11" customFormat="1">
      <c r="A46" s="13"/>
      <c r="B46" s="14"/>
    </row>
    <row r="47" spans="1:2" s="11" customFormat="1">
      <c r="A47" s="13"/>
      <c r="B47" s="14"/>
    </row>
    <row r="48" spans="1:2" s="11" customFormat="1">
      <c r="A48" s="13"/>
      <c r="B48" s="14"/>
    </row>
    <row r="49" spans="1:2" s="11" customFormat="1">
      <c r="A49" s="13"/>
      <c r="B49" s="14"/>
    </row>
    <row r="50" spans="1:2" s="11" customFormat="1">
      <c r="A50" s="13"/>
      <c r="B50" s="14"/>
    </row>
    <row r="51" spans="1:2" s="11" customFormat="1">
      <c r="A51" s="13"/>
      <c r="B51" s="14"/>
    </row>
    <row r="52" spans="1:2" s="11" customFormat="1">
      <c r="A52" s="13"/>
      <c r="B52" s="14"/>
    </row>
    <row r="53" spans="1:2" s="11" customFormat="1">
      <c r="A53" s="13"/>
      <c r="B53" s="14"/>
    </row>
    <row r="54" spans="1:2" s="11" customFormat="1">
      <c r="A54" s="13"/>
      <c r="B54" s="14"/>
    </row>
    <row r="55" spans="1:2" s="11" customFormat="1">
      <c r="A55" s="13"/>
      <c r="B55" s="14"/>
    </row>
    <row r="56" spans="1:2" s="11" customFormat="1">
      <c r="A56" s="13"/>
      <c r="B56" s="14"/>
    </row>
    <row r="57" spans="1:2" s="11" customFormat="1">
      <c r="A57" s="13"/>
      <c r="B57" s="14"/>
    </row>
    <row r="58" spans="1:2" s="11" customFormat="1">
      <c r="A58" s="13"/>
      <c r="B58" s="14"/>
    </row>
    <row r="59" spans="1:2" s="11" customFormat="1">
      <c r="A59" s="13"/>
      <c r="B59" s="14"/>
    </row>
  </sheetData>
  <sheetProtection sheet="1" objects="1" scenarios="1" selectLockedCells="1"/>
  <mergeCells count="3">
    <mergeCell ref="A1:B1"/>
    <mergeCell ref="A2:B2"/>
    <mergeCell ref="A33:B33"/>
  </mergeCells>
  <phoneticPr fontId="8" type="noConversion"/>
  <pageMargins left="0.75000000000000011" right="0.75000000000000011" top="1" bottom="1" header="0.5" footer="0.5"/>
  <pageSetup paperSize="9" scale="3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workbookViewId="0">
      <selection activeCell="A4" sqref="A4"/>
    </sheetView>
  </sheetViews>
  <sheetFormatPr baseColWidth="10" defaultRowHeight="20" x14ac:dyDescent="0"/>
  <cols>
    <col min="1" max="1" width="44.5" style="23" customWidth="1"/>
    <col min="2" max="2" width="23.83203125" style="23" customWidth="1"/>
    <col min="3" max="3" width="25.6640625" style="23" customWidth="1"/>
    <col min="4" max="4" width="82" style="23" customWidth="1"/>
    <col min="5" max="16384" width="10.83203125" style="23"/>
  </cols>
  <sheetData>
    <row r="1" spans="1:4">
      <c r="B1" s="24"/>
    </row>
    <row r="2" spans="1:4">
      <c r="A2" s="25"/>
      <c r="B2" s="24"/>
    </row>
    <row r="4" spans="1:4">
      <c r="B4" s="23" t="s">
        <v>17</v>
      </c>
      <c r="C4" s="23">
        <f>Sheet1!B6</f>
        <v>100</v>
      </c>
      <c r="D4" s="23">
        <f>IF(C4&lt;=100,100,C4)</f>
        <v>100</v>
      </c>
    </row>
    <row r="5" spans="1:4">
      <c r="B5" s="23" t="s">
        <v>14</v>
      </c>
      <c r="C5" s="24">
        <f ca="1">Sheet1!B4</f>
        <v>43429</v>
      </c>
    </row>
    <row r="6" spans="1:4">
      <c r="C6" s="26"/>
      <c r="D6" s="27"/>
    </row>
    <row r="7" spans="1:4" ht="40">
      <c r="B7" s="28">
        <f ca="1">WORKDAY(C15,1,B26:B131)</f>
        <v>43437</v>
      </c>
      <c r="C7" s="29">
        <f ca="1">Sheet1!B4</f>
        <v>43429</v>
      </c>
      <c r="D7" s="30" t="s">
        <v>16</v>
      </c>
    </row>
    <row r="8" spans="1:4">
      <c r="C8" s="26"/>
      <c r="D8" s="30" t="s">
        <v>1</v>
      </c>
    </row>
    <row r="9" spans="1:4">
      <c r="C9" s="26"/>
      <c r="D9" s="30" t="s">
        <v>2</v>
      </c>
    </row>
    <row r="10" spans="1:4">
      <c r="C10" s="26"/>
      <c r="D10" s="30" t="s">
        <v>3</v>
      </c>
    </row>
    <row r="11" spans="1:4">
      <c r="C11" s="26"/>
      <c r="D11" s="30" t="s">
        <v>4</v>
      </c>
    </row>
    <row r="12" spans="1:4">
      <c r="C12" s="26"/>
      <c r="D12" s="30" t="s">
        <v>5</v>
      </c>
    </row>
    <row r="13" spans="1:4">
      <c r="C13" s="26"/>
      <c r="D13" s="30" t="s">
        <v>6</v>
      </c>
    </row>
    <row r="14" spans="1:4">
      <c r="C14" s="26"/>
      <c r="D14" s="30" t="s">
        <v>7</v>
      </c>
    </row>
    <row r="15" spans="1:4">
      <c r="B15" s="31">
        <f ca="1">WORKDAY(B7+(7*(D4/100)),1,B26:B131)</f>
        <v>43445</v>
      </c>
      <c r="C15" s="32">
        <f ca="1">C7+(7*(D4/100))</f>
        <v>43436</v>
      </c>
      <c r="D15" s="30" t="s">
        <v>8</v>
      </c>
    </row>
    <row r="16" spans="1:4" ht="40">
      <c r="C16" s="26"/>
      <c r="D16" s="30" t="s">
        <v>9</v>
      </c>
    </row>
    <row r="17" spans="1:4">
      <c r="B17" s="31">
        <f ca="1">WORKDAY(B15+(7*(D4/100)),1,B26:B131)</f>
        <v>43453</v>
      </c>
      <c r="C17" s="32">
        <f ca="1">C15+(7*(D4/100))</f>
        <v>43443</v>
      </c>
      <c r="D17" s="30" t="s">
        <v>10</v>
      </c>
    </row>
    <row r="18" spans="1:4">
      <c r="C18" s="26"/>
      <c r="D18" s="30" t="s">
        <v>11</v>
      </c>
    </row>
    <row r="19" spans="1:4">
      <c r="C19" s="32">
        <f ca="1">C17+(7*(D4/100))</f>
        <v>43450</v>
      </c>
      <c r="D19" s="30" t="s">
        <v>12</v>
      </c>
    </row>
    <row r="20" spans="1:4">
      <c r="B20" s="31">
        <f ca="1">WORKDAY(B17+(14*(D4/100)),1,B26:B131)</f>
        <v>43476</v>
      </c>
      <c r="C20" s="32">
        <f ca="1">C19+(7*(D4/100))</f>
        <v>43457</v>
      </c>
      <c r="D20" s="30" t="s">
        <v>13</v>
      </c>
    </row>
    <row r="21" spans="1:4">
      <c r="B21" s="31">
        <f ca="1">WORKDAY(B20+(7*(D4/100)),1,B26:B131)</f>
        <v>43486</v>
      </c>
      <c r="D21" s="23" t="s">
        <v>24</v>
      </c>
    </row>
    <row r="22" spans="1:4">
      <c r="B22" s="24">
        <f ca="1">WORKDAY(B21+(7*(D4/100)),1,B26:B131)</f>
        <v>43494</v>
      </c>
      <c r="D22" s="23" t="s">
        <v>25</v>
      </c>
    </row>
    <row r="23" spans="1:4">
      <c r="B23" s="24">
        <f ca="1">WORKDAY(B21+(40*(D4/100)),1,B26:B131)</f>
        <v>43528</v>
      </c>
      <c r="D23" s="23" t="s">
        <v>26</v>
      </c>
    </row>
    <row r="25" spans="1:4">
      <c r="A25" s="23" t="s">
        <v>18</v>
      </c>
    </row>
    <row r="26" spans="1:4">
      <c r="B26" s="24">
        <f>DATE(2018,1,1)</f>
        <v>43101</v>
      </c>
      <c r="C26" s="26"/>
    </row>
    <row r="27" spans="1:4">
      <c r="B27" s="24">
        <f>DATE(2018,1,2)</f>
        <v>43102</v>
      </c>
    </row>
    <row r="28" spans="1:4">
      <c r="B28" s="24">
        <f>DATE(2018,1,3)</f>
        <v>43103</v>
      </c>
    </row>
    <row r="29" spans="1:4">
      <c r="B29" s="24">
        <f>DATE(2018,1,4)</f>
        <v>43104</v>
      </c>
    </row>
    <row r="30" spans="1:4">
      <c r="B30" s="24">
        <f>DATE(2018,1,5)</f>
        <v>43105</v>
      </c>
    </row>
    <row r="31" spans="1:4">
      <c r="B31" s="24">
        <f>DATE(2018,1,6)</f>
        <v>43106</v>
      </c>
    </row>
    <row r="32" spans="1:4">
      <c r="B32" s="24">
        <f>DATE(2018,1,7)</f>
        <v>43107</v>
      </c>
    </row>
    <row r="33" spans="2:4">
      <c r="B33" s="24">
        <f>B32+1</f>
        <v>43108</v>
      </c>
    </row>
    <row r="34" spans="2:4">
      <c r="B34" s="24">
        <f>B33+1</f>
        <v>43109</v>
      </c>
      <c r="D34" s="24"/>
    </row>
    <row r="35" spans="2:4">
      <c r="B35" s="24">
        <f>B34+1</f>
        <v>43110</v>
      </c>
      <c r="D35" s="28"/>
    </row>
    <row r="36" spans="2:4">
      <c r="B36" s="24">
        <f>B35+16</f>
        <v>43126</v>
      </c>
      <c r="C36" s="26"/>
    </row>
    <row r="37" spans="2:4">
      <c r="B37" s="24">
        <f>DATE(2018,3,1)</f>
        <v>43160</v>
      </c>
      <c r="C37" s="26"/>
    </row>
    <row r="38" spans="2:4">
      <c r="B38" s="24">
        <f>DATE(2018,3,30)</f>
        <v>43189</v>
      </c>
    </row>
    <row r="39" spans="2:4">
      <c r="B39" s="24">
        <f>DATE(2018,3,31)</f>
        <v>43190</v>
      </c>
      <c r="C39" s="26"/>
    </row>
    <row r="40" spans="2:4">
      <c r="B40" s="24">
        <f>DATE(2018,4,1)</f>
        <v>43191</v>
      </c>
      <c r="C40" s="26"/>
      <c r="D40" s="33"/>
    </row>
    <row r="41" spans="2:4">
      <c r="B41" s="24">
        <f>DATE(2018,4,2)</f>
        <v>43192</v>
      </c>
      <c r="D41" s="24"/>
    </row>
    <row r="42" spans="2:4">
      <c r="B42" s="24">
        <f>DATE(2018,5,25)</f>
        <v>43245</v>
      </c>
      <c r="D42" s="24"/>
    </row>
    <row r="43" spans="2:4" ht="25" customHeight="1">
      <c r="B43" s="24">
        <f>DATE(2018,6,11)</f>
        <v>43262</v>
      </c>
      <c r="D43" s="24"/>
    </row>
    <row r="44" spans="2:4">
      <c r="B44" s="24">
        <f>DATE(2018,9,28)</f>
        <v>43371</v>
      </c>
      <c r="D44" s="24"/>
    </row>
    <row r="45" spans="2:4">
      <c r="B45" s="24">
        <f>DATE(2018,11,6)</f>
        <v>43410</v>
      </c>
      <c r="D45" s="24"/>
    </row>
    <row r="46" spans="2:4">
      <c r="B46" s="24">
        <f>DATE(2018,12,20)</f>
        <v>43454</v>
      </c>
      <c r="D46" s="24"/>
    </row>
    <row r="47" spans="2:4">
      <c r="B47" s="24">
        <f>B46+1</f>
        <v>43455</v>
      </c>
      <c r="D47" s="24"/>
    </row>
    <row r="48" spans="2:4">
      <c r="B48" s="24">
        <f t="shared" ref="B48:B67" si="0">B47+1</f>
        <v>43456</v>
      </c>
    </row>
    <row r="49" spans="2:4">
      <c r="B49" s="24">
        <f t="shared" si="0"/>
        <v>43457</v>
      </c>
    </row>
    <row r="50" spans="2:4">
      <c r="B50" s="24">
        <f t="shared" si="0"/>
        <v>43458</v>
      </c>
    </row>
    <row r="51" spans="2:4">
      <c r="B51" s="24">
        <f t="shared" si="0"/>
        <v>43459</v>
      </c>
    </row>
    <row r="52" spans="2:4">
      <c r="B52" s="24">
        <f t="shared" si="0"/>
        <v>43460</v>
      </c>
    </row>
    <row r="53" spans="2:4">
      <c r="B53" s="24">
        <f t="shared" si="0"/>
        <v>43461</v>
      </c>
    </row>
    <row r="54" spans="2:4">
      <c r="B54" s="24">
        <f t="shared" si="0"/>
        <v>43462</v>
      </c>
      <c r="D54" s="34"/>
    </row>
    <row r="55" spans="2:4">
      <c r="B55" s="24">
        <f t="shared" si="0"/>
        <v>43463</v>
      </c>
    </row>
    <row r="56" spans="2:4">
      <c r="B56" s="24">
        <f t="shared" si="0"/>
        <v>43464</v>
      </c>
    </row>
    <row r="57" spans="2:4">
      <c r="B57" s="24">
        <f t="shared" si="0"/>
        <v>43465</v>
      </c>
    </row>
    <row r="58" spans="2:4">
      <c r="B58" s="24">
        <f t="shared" si="0"/>
        <v>43466</v>
      </c>
    </row>
    <row r="59" spans="2:4">
      <c r="B59" s="24">
        <f t="shared" si="0"/>
        <v>43467</v>
      </c>
    </row>
    <row r="60" spans="2:4">
      <c r="B60" s="24">
        <f t="shared" si="0"/>
        <v>43468</v>
      </c>
    </row>
    <row r="61" spans="2:4">
      <c r="B61" s="24">
        <f t="shared" si="0"/>
        <v>43469</v>
      </c>
    </row>
    <row r="62" spans="2:4">
      <c r="B62" s="24">
        <f t="shared" si="0"/>
        <v>43470</v>
      </c>
    </row>
    <row r="63" spans="2:4">
      <c r="B63" s="24">
        <f t="shared" si="0"/>
        <v>43471</v>
      </c>
    </row>
    <row r="64" spans="2:4">
      <c r="B64" s="24">
        <f t="shared" si="0"/>
        <v>43472</v>
      </c>
    </row>
    <row r="65" spans="2:2">
      <c r="B65" s="24">
        <f t="shared" si="0"/>
        <v>43473</v>
      </c>
    </row>
    <row r="66" spans="2:2">
      <c r="B66" s="24">
        <f t="shared" si="0"/>
        <v>43474</v>
      </c>
    </row>
    <row r="67" spans="2:2">
      <c r="B67" s="24">
        <f t="shared" si="0"/>
        <v>43475</v>
      </c>
    </row>
    <row r="68" spans="2:2">
      <c r="B68" s="24">
        <f>B36+365</f>
        <v>43491</v>
      </c>
    </row>
    <row r="69" spans="2:2">
      <c r="B69" s="24">
        <f t="shared" ref="B69:B131" si="1">B37+365</f>
        <v>43525</v>
      </c>
    </row>
    <row r="70" spans="2:2">
      <c r="B70" s="24">
        <f t="shared" si="1"/>
        <v>43554</v>
      </c>
    </row>
    <row r="71" spans="2:2">
      <c r="B71" s="24">
        <f t="shared" si="1"/>
        <v>43555</v>
      </c>
    </row>
    <row r="72" spans="2:2">
      <c r="B72" s="24">
        <f t="shared" si="1"/>
        <v>43556</v>
      </c>
    </row>
    <row r="73" spans="2:2">
      <c r="B73" s="24">
        <f t="shared" si="1"/>
        <v>43557</v>
      </c>
    </row>
    <row r="74" spans="2:2">
      <c r="B74" s="24">
        <f t="shared" si="1"/>
        <v>43610</v>
      </c>
    </row>
    <row r="75" spans="2:2">
      <c r="B75" s="24">
        <f t="shared" si="1"/>
        <v>43627</v>
      </c>
    </row>
    <row r="76" spans="2:2">
      <c r="B76" s="24">
        <f t="shared" si="1"/>
        <v>43736</v>
      </c>
    </row>
    <row r="77" spans="2:2">
      <c r="B77" s="24">
        <f t="shared" si="1"/>
        <v>43775</v>
      </c>
    </row>
    <row r="78" spans="2:2">
      <c r="B78" s="24">
        <f t="shared" si="1"/>
        <v>43819</v>
      </c>
    </row>
    <row r="79" spans="2:2">
      <c r="B79" s="24">
        <f t="shared" si="1"/>
        <v>43820</v>
      </c>
    </row>
    <row r="80" spans="2:2">
      <c r="B80" s="24">
        <f t="shared" si="1"/>
        <v>43821</v>
      </c>
    </row>
    <row r="81" spans="2:2">
      <c r="B81" s="24">
        <f t="shared" si="1"/>
        <v>43822</v>
      </c>
    </row>
    <row r="82" spans="2:2">
      <c r="B82" s="24">
        <f t="shared" si="1"/>
        <v>43823</v>
      </c>
    </row>
    <row r="83" spans="2:2">
      <c r="B83" s="24">
        <f t="shared" si="1"/>
        <v>43824</v>
      </c>
    </row>
    <row r="84" spans="2:2">
      <c r="B84" s="24">
        <f t="shared" si="1"/>
        <v>43825</v>
      </c>
    </row>
    <row r="85" spans="2:2">
      <c r="B85" s="24">
        <f t="shared" si="1"/>
        <v>43826</v>
      </c>
    </row>
    <row r="86" spans="2:2">
      <c r="B86" s="24">
        <f t="shared" si="1"/>
        <v>43827</v>
      </c>
    </row>
    <row r="87" spans="2:2">
      <c r="B87" s="24">
        <f t="shared" si="1"/>
        <v>43828</v>
      </c>
    </row>
    <row r="88" spans="2:2">
      <c r="B88" s="24">
        <f t="shared" si="1"/>
        <v>43829</v>
      </c>
    </row>
    <row r="89" spans="2:2">
      <c r="B89" s="24">
        <f t="shared" si="1"/>
        <v>43830</v>
      </c>
    </row>
    <row r="90" spans="2:2">
      <c r="B90" s="24">
        <f t="shared" si="1"/>
        <v>43831</v>
      </c>
    </row>
    <row r="91" spans="2:2">
      <c r="B91" s="24">
        <f t="shared" si="1"/>
        <v>43832</v>
      </c>
    </row>
    <row r="92" spans="2:2">
      <c r="B92" s="24">
        <f t="shared" si="1"/>
        <v>43833</v>
      </c>
    </row>
    <row r="93" spans="2:2">
      <c r="B93" s="24">
        <f t="shared" si="1"/>
        <v>43834</v>
      </c>
    </row>
    <row r="94" spans="2:2">
      <c r="B94" s="24">
        <f t="shared" si="1"/>
        <v>43835</v>
      </c>
    </row>
    <row r="95" spans="2:2">
      <c r="B95" s="24">
        <f t="shared" si="1"/>
        <v>43836</v>
      </c>
    </row>
    <row r="96" spans="2:2">
      <c r="B96" s="24">
        <f t="shared" si="1"/>
        <v>43837</v>
      </c>
    </row>
    <row r="97" spans="2:2">
      <c r="B97" s="24">
        <f t="shared" si="1"/>
        <v>43838</v>
      </c>
    </row>
    <row r="98" spans="2:2">
      <c r="B98" s="24">
        <f t="shared" si="1"/>
        <v>43839</v>
      </c>
    </row>
    <row r="99" spans="2:2">
      <c r="B99" s="24">
        <f t="shared" si="1"/>
        <v>43840</v>
      </c>
    </row>
    <row r="100" spans="2:2">
      <c r="B100" s="24">
        <f t="shared" si="1"/>
        <v>43856</v>
      </c>
    </row>
    <row r="101" spans="2:2">
      <c r="B101" s="24">
        <f t="shared" si="1"/>
        <v>43890</v>
      </c>
    </row>
    <row r="102" spans="2:2">
      <c r="B102" s="24">
        <f t="shared" si="1"/>
        <v>43919</v>
      </c>
    </row>
    <row r="103" spans="2:2">
      <c r="B103" s="24">
        <f t="shared" si="1"/>
        <v>43920</v>
      </c>
    </row>
    <row r="104" spans="2:2">
      <c r="B104" s="24">
        <f t="shared" si="1"/>
        <v>43921</v>
      </c>
    </row>
    <row r="105" spans="2:2">
      <c r="B105" s="24">
        <f t="shared" si="1"/>
        <v>43922</v>
      </c>
    </row>
    <row r="106" spans="2:2">
      <c r="B106" s="24">
        <f t="shared" si="1"/>
        <v>43975</v>
      </c>
    </row>
    <row r="107" spans="2:2">
      <c r="B107" s="24">
        <f t="shared" si="1"/>
        <v>43992</v>
      </c>
    </row>
    <row r="108" spans="2:2">
      <c r="B108" s="24">
        <f t="shared" si="1"/>
        <v>44101</v>
      </c>
    </row>
    <row r="109" spans="2:2">
      <c r="B109" s="24">
        <f t="shared" si="1"/>
        <v>44140</v>
      </c>
    </row>
    <row r="110" spans="2:2">
      <c r="B110" s="24">
        <f t="shared" si="1"/>
        <v>44184</v>
      </c>
    </row>
    <row r="111" spans="2:2">
      <c r="B111" s="24">
        <f t="shared" si="1"/>
        <v>44185</v>
      </c>
    </row>
    <row r="112" spans="2:2">
      <c r="B112" s="24">
        <f t="shared" si="1"/>
        <v>44186</v>
      </c>
    </row>
    <row r="113" spans="2:2">
      <c r="B113" s="24">
        <f t="shared" si="1"/>
        <v>44187</v>
      </c>
    </row>
    <row r="114" spans="2:2">
      <c r="B114" s="24">
        <f t="shared" si="1"/>
        <v>44188</v>
      </c>
    </row>
    <row r="115" spans="2:2">
      <c r="B115" s="24">
        <f t="shared" si="1"/>
        <v>44189</v>
      </c>
    </row>
    <row r="116" spans="2:2">
      <c r="B116" s="24">
        <f t="shared" si="1"/>
        <v>44190</v>
      </c>
    </row>
    <row r="117" spans="2:2">
      <c r="B117" s="24">
        <f t="shared" si="1"/>
        <v>44191</v>
      </c>
    </row>
    <row r="118" spans="2:2">
      <c r="B118" s="24">
        <f t="shared" si="1"/>
        <v>44192</v>
      </c>
    </row>
    <row r="119" spans="2:2">
      <c r="B119" s="24">
        <f t="shared" si="1"/>
        <v>44193</v>
      </c>
    </row>
    <row r="120" spans="2:2">
      <c r="B120" s="24">
        <f t="shared" si="1"/>
        <v>44194</v>
      </c>
    </row>
    <row r="121" spans="2:2">
      <c r="B121" s="24">
        <f t="shared" si="1"/>
        <v>44195</v>
      </c>
    </row>
    <row r="122" spans="2:2">
      <c r="B122" s="24">
        <f t="shared" si="1"/>
        <v>44196</v>
      </c>
    </row>
    <row r="123" spans="2:2">
      <c r="B123" s="24">
        <f t="shared" si="1"/>
        <v>44197</v>
      </c>
    </row>
    <row r="124" spans="2:2">
      <c r="B124" s="24">
        <f t="shared" si="1"/>
        <v>44198</v>
      </c>
    </row>
    <row r="125" spans="2:2">
      <c r="B125" s="24">
        <f t="shared" si="1"/>
        <v>44199</v>
      </c>
    </row>
    <row r="126" spans="2:2">
      <c r="B126" s="24">
        <f t="shared" si="1"/>
        <v>44200</v>
      </c>
    </row>
    <row r="127" spans="2:2">
      <c r="B127" s="24">
        <f t="shared" si="1"/>
        <v>44201</v>
      </c>
    </row>
    <row r="128" spans="2:2">
      <c r="B128" s="24">
        <f t="shared" si="1"/>
        <v>44202</v>
      </c>
    </row>
    <row r="129" spans="2:2">
      <c r="B129" s="24">
        <f t="shared" si="1"/>
        <v>44203</v>
      </c>
    </row>
    <row r="130" spans="2:2">
      <c r="B130" s="24">
        <f t="shared" si="1"/>
        <v>44204</v>
      </c>
    </row>
    <row r="131" spans="2:2">
      <c r="B131" s="24">
        <f t="shared" si="1"/>
        <v>44205</v>
      </c>
    </row>
  </sheetData>
  <sheetProtection sheet="1" objects="1" scenarios="1" select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Michael Greaves &amp; Assoc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Greaves</dc:creator>
  <cp:lastModifiedBy>Michael Greaves</cp:lastModifiedBy>
  <dcterms:created xsi:type="dcterms:W3CDTF">2018-11-23T02:37:54Z</dcterms:created>
  <dcterms:modified xsi:type="dcterms:W3CDTF">2018-11-25T00:43:24Z</dcterms:modified>
</cp:coreProperties>
</file>